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Sheet1!$A$1:$T$32</definedName>
  </definedNames>
  <calcPr calcId="125725"/>
</workbook>
</file>

<file path=xl/calcChain.xml><?xml version="1.0" encoding="utf-8"?>
<calcChain xmlns="http://schemas.openxmlformats.org/spreadsheetml/2006/main">
  <c r="C10" i="2"/>
  <c r="C17"/>
  <c r="C14"/>
  <c r="E7"/>
  <c r="C7"/>
  <c r="M16" i="1"/>
  <c r="L20"/>
  <c r="M15"/>
  <c r="K15"/>
  <c r="J21"/>
  <c r="K21" s="1"/>
  <c r="H21"/>
  <c r="H15"/>
  <c r="G21" l="1"/>
  <c r="E15"/>
  <c r="D21"/>
  <c r="E21" s="1"/>
  <c r="S21" l="1"/>
  <c r="R21"/>
  <c r="Q21"/>
  <c r="P21"/>
  <c r="O21"/>
  <c r="T20"/>
  <c r="T19"/>
  <c r="T18"/>
  <c r="T17"/>
  <c r="T16"/>
  <c r="T15"/>
  <c r="M17"/>
  <c r="M18"/>
  <c r="N18" s="1"/>
  <c r="M19"/>
  <c r="M20"/>
  <c r="N20" s="1"/>
  <c r="K16"/>
  <c r="H16"/>
  <c r="H19"/>
  <c r="H20"/>
  <c r="E16"/>
  <c r="E17"/>
  <c r="E18"/>
  <c r="E19"/>
  <c r="E20"/>
  <c r="L16"/>
  <c r="L17"/>
  <c r="L18"/>
  <c r="L19"/>
  <c r="L15"/>
  <c r="L21" s="1"/>
  <c r="I21"/>
  <c r="F21"/>
  <c r="C21"/>
  <c r="T21" l="1"/>
  <c r="N16"/>
  <c r="M21"/>
  <c r="N21" s="1"/>
  <c r="N19"/>
  <c r="N17"/>
  <c r="N15"/>
</calcChain>
</file>

<file path=xl/sharedStrings.xml><?xml version="1.0" encoding="utf-8"?>
<sst xmlns="http://schemas.openxmlformats.org/spreadsheetml/2006/main" count="48" uniqueCount="36">
  <si>
    <t>Lampiran I</t>
  </si>
  <si>
    <t xml:space="preserve">Nota Dinas </t>
  </si>
  <si>
    <t>Nomor     :  ND-           /WBC.16/BD.02/2019</t>
  </si>
  <si>
    <t>MONITORING PENERIMAAN</t>
  </si>
  <si>
    <t>KANTOR WILAYAH DJBC KALIMANTAN BAGIAN TIMUR</t>
  </si>
  <si>
    <t>TAHUN ANGGARAN 2019</t>
  </si>
  <si>
    <t>(Dalam Ribu Rupiah)</t>
  </si>
  <si>
    <t>No.</t>
  </si>
  <si>
    <t>KPPBC</t>
  </si>
  <si>
    <t>Bea Masuk</t>
  </si>
  <si>
    <t>Bea Keluar</t>
  </si>
  <si>
    <t xml:space="preserve">C u k a i </t>
  </si>
  <si>
    <t>Total (BM+BK+Cukai)</t>
  </si>
  <si>
    <t>P a j a k</t>
  </si>
  <si>
    <t>Target</t>
  </si>
  <si>
    <t>Realisasi</t>
  </si>
  <si>
    <t>Pajak Dalam Rangka Impor</t>
  </si>
  <si>
    <t>Total Pajak</t>
  </si>
  <si>
    <t>Penerimaan</t>
  </si>
  <si>
    <t>%</t>
  </si>
  <si>
    <t>PPN</t>
  </si>
  <si>
    <t>PPnBM</t>
  </si>
  <si>
    <t>Balikpapan</t>
  </si>
  <si>
    <t>Samarinda</t>
  </si>
  <si>
    <t>Bontang</t>
  </si>
  <si>
    <t>Sangatta</t>
  </si>
  <si>
    <t>Tarakan</t>
  </si>
  <si>
    <t>Nunukan</t>
  </si>
  <si>
    <t>Jumlah</t>
  </si>
  <si>
    <t>PPH</t>
  </si>
  <si>
    <t>PPh Psl 22 Ekspor</t>
  </si>
  <si>
    <t>PPN HT / DN</t>
  </si>
  <si>
    <t>BEA MASUK, BEA KELUAR, BEA MASUK DITANGGUNG PEMERINTAH, CUKAI DAN PAJAK DALAM RANGKA IMPOR/EKSPOR</t>
  </si>
  <si>
    <t>Bulan : 1 Januari s.d. 31 Maret 2019</t>
  </si>
  <si>
    <t>Tanggal   :           April 2019</t>
  </si>
  <si>
    <t>Widi Kurnianto</t>
  </si>
</sst>
</file>

<file path=xl/styles.xml><?xml version="1.0" encoding="utf-8"?>
<styleSheet xmlns="http://schemas.openxmlformats.org/spreadsheetml/2006/main">
  <numFmts count="9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\ \ @"/>
    <numFmt numFmtId="167" formatCode="_(* #,##0_);_(* \(#,##0\);_(* \-_);_(@_)"/>
    <numFmt numFmtId="168" formatCode="_-* #,##0.00_-;\-* #,##0.00_-;_-* &quot;-&quot;_-;_-@_-"/>
    <numFmt numFmtId="169" formatCode="_-[$Rp-421]* #,##0.00_-;\-[$Rp-421]* #,##0.00_-;_-[$Rp-421]* &quot;-&quot;??_-;_-@_-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2" fillId="0" borderId="0">
      <alignment vertical="top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8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1" applyFont="1">
      <alignment vertical="top"/>
    </xf>
    <xf numFmtId="0" fontId="6" fillId="0" borderId="3" xfId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0" xfId="0" applyFont="1"/>
    <xf numFmtId="166" fontId="5" fillId="0" borderId="11" xfId="1" applyNumberFormat="1" applyFont="1" applyBorder="1" applyAlignment="1">
      <alignment vertical="center"/>
    </xf>
    <xf numFmtId="166" fontId="5" fillId="0" borderId="11" xfId="1" quotePrefix="1" applyNumberFormat="1" applyFont="1" applyBorder="1" applyAlignment="1">
      <alignment vertical="center"/>
    </xf>
    <xf numFmtId="166" fontId="5" fillId="0" borderId="14" xfId="1" applyNumberFormat="1" applyFont="1" applyBorder="1" applyAlignment="1">
      <alignment vertical="center"/>
    </xf>
    <xf numFmtId="43" fontId="9" fillId="0" borderId="9" xfId="0" applyNumberFormat="1" applyFont="1" applyBorder="1"/>
    <xf numFmtId="43" fontId="9" fillId="0" borderId="3" xfId="0" applyNumberFormat="1" applyFont="1" applyBorder="1"/>
    <xf numFmtId="43" fontId="5" fillId="2" borderId="5" xfId="6" applyNumberFormat="1" applyFont="1" applyFill="1" applyBorder="1" applyAlignment="1">
      <alignment vertical="center" wrapText="1"/>
    </xf>
    <xf numFmtId="168" fontId="5" fillId="2" borderId="5" xfId="31" applyNumberFormat="1" applyFont="1" applyFill="1" applyBorder="1" applyAlignment="1" applyProtection="1">
      <alignment vertical="center"/>
      <protection locked="0"/>
    </xf>
    <xf numFmtId="39" fontId="9" fillId="0" borderId="0" xfId="46" applyNumberFormat="1" applyFont="1"/>
    <xf numFmtId="43" fontId="9" fillId="0" borderId="7" xfId="0" applyNumberFormat="1" applyFont="1" applyBorder="1"/>
    <xf numFmtId="41" fontId="8" fillId="0" borderId="0" xfId="46" applyFont="1"/>
    <xf numFmtId="43" fontId="9" fillId="2" borderId="3" xfId="0" applyNumberFormat="1" applyFont="1" applyFill="1" applyBorder="1"/>
    <xf numFmtId="39" fontId="9" fillId="0" borderId="3" xfId="0" applyNumberFormat="1" applyFont="1" applyBorder="1"/>
    <xf numFmtId="0" fontId="9" fillId="0" borderId="0" xfId="0" applyFont="1" applyBorder="1"/>
    <xf numFmtId="39" fontId="9" fillId="0" borderId="10" xfId="46" applyNumberFormat="1" applyFont="1" applyBorder="1"/>
    <xf numFmtId="39" fontId="9" fillId="0" borderId="6" xfId="46" applyNumberFormat="1" applyFont="1" applyBorder="1"/>
    <xf numFmtId="43" fontId="9" fillId="0" borderId="6" xfId="0" applyNumberFormat="1" applyFont="1" applyBorder="1"/>
    <xf numFmtId="43" fontId="9" fillId="0" borderId="5" xfId="0" applyNumberFormat="1" applyFont="1" applyBorder="1"/>
    <xf numFmtId="41" fontId="9" fillId="0" borderId="5" xfId="46" applyNumberFormat="1" applyFont="1" applyBorder="1"/>
    <xf numFmtId="39" fontId="9" fillId="0" borderId="5" xfId="46" applyNumberFormat="1" applyFont="1" applyBorder="1"/>
    <xf numFmtId="43" fontId="9" fillId="0" borderId="8" xfId="0" applyNumberFormat="1" applyFont="1" applyBorder="1"/>
    <xf numFmtId="43" fontId="9" fillId="0" borderId="4" xfId="0" applyNumberFormat="1" applyFont="1" applyBorder="1"/>
    <xf numFmtId="41" fontId="9" fillId="0" borderId="10" xfId="46" applyNumberFormat="1" applyFont="1" applyBorder="1"/>
    <xf numFmtId="41" fontId="8" fillId="0" borderId="15" xfId="46" applyFont="1" applyBorder="1"/>
    <xf numFmtId="41" fontId="8" fillId="0" borderId="12" xfId="46" applyFont="1" applyBorder="1"/>
    <xf numFmtId="43" fontId="9" fillId="2" borderId="4" xfId="0" applyNumberFormat="1" applyFont="1" applyFill="1" applyBorder="1"/>
    <xf numFmtId="43" fontId="9" fillId="2" borderId="5" xfId="0" applyNumberFormat="1" applyFont="1" applyFill="1" applyBorder="1"/>
    <xf numFmtId="43" fontId="9" fillId="2" borderId="8" xfId="0" applyNumberFormat="1" applyFont="1" applyFill="1" applyBorder="1"/>
    <xf numFmtId="43" fontId="9" fillId="2" borderId="6" xfId="0" applyNumberFormat="1" applyFont="1" applyFill="1" applyBorder="1"/>
    <xf numFmtId="43" fontId="9" fillId="2" borderId="10" xfId="0" applyNumberFormat="1" applyFont="1" applyFill="1" applyBorder="1"/>
    <xf numFmtId="39" fontId="9" fillId="0" borderId="7" xfId="0" applyNumberFormat="1" applyFont="1" applyBorder="1"/>
    <xf numFmtId="39" fontId="9" fillId="0" borderId="6" xfId="0" applyNumberFormat="1" applyFont="1" applyBorder="1"/>
    <xf numFmtId="39" fontId="9" fillId="0" borderId="5" xfId="0" applyNumberFormat="1" applyFont="1" applyBorder="1"/>
    <xf numFmtId="168" fontId="5" fillId="2" borderId="11" xfId="31" applyNumberFormat="1" applyFont="1" applyFill="1" applyBorder="1" applyAlignment="1" applyProtection="1">
      <alignment vertical="center" wrapText="1"/>
      <protection locked="0"/>
    </xf>
    <xf numFmtId="168" fontId="5" fillId="2" borderId="14" xfId="31" applyNumberFormat="1" applyFont="1" applyFill="1" applyBorder="1" applyAlignment="1" applyProtection="1">
      <alignment vertical="center" wrapText="1"/>
      <protection locked="0"/>
    </xf>
    <xf numFmtId="0" fontId="6" fillId="0" borderId="7" xfId="1" applyFont="1" applyBorder="1" applyAlignment="1">
      <alignment horizontal="center" vertical="center" wrapText="1"/>
    </xf>
    <xf numFmtId="39" fontId="9" fillId="0" borderId="7" xfId="46" applyNumberFormat="1" applyFont="1" applyBorder="1"/>
    <xf numFmtId="43" fontId="9" fillId="0" borderId="16" xfId="0" applyNumberFormat="1" applyFont="1" applyBorder="1"/>
    <xf numFmtId="41" fontId="9" fillId="0" borderId="6" xfId="46" applyFont="1" applyBorder="1"/>
    <xf numFmtId="41" fontId="9" fillId="0" borderId="10" xfId="46" applyFont="1" applyBorder="1"/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10" xfId="0" applyNumberFormat="1" applyFont="1" applyBorder="1"/>
    <xf numFmtId="4" fontId="9" fillId="0" borderId="6" xfId="0" applyNumberFormat="1" applyFont="1" applyBorder="1"/>
    <xf numFmtId="4" fontId="9" fillId="0" borderId="10" xfId="46" applyNumberFormat="1" applyFont="1" applyBorder="1"/>
    <xf numFmtId="0" fontId="6" fillId="0" borderId="0" xfId="1" applyFont="1" applyFill="1" applyAlignment="1"/>
    <xf numFmtId="0" fontId="6" fillId="0" borderId="0" xfId="1" applyFont="1" applyAlignment="1"/>
    <xf numFmtId="0" fontId="10" fillId="0" borderId="0" xfId="0" applyFont="1"/>
    <xf numFmtId="0" fontId="11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2" fillId="0" borderId="0" xfId="0" applyFont="1"/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42" fontId="0" fillId="0" borderId="0" xfId="53" applyFont="1"/>
    <xf numFmtId="169" fontId="0" fillId="0" borderId="0" xfId="53" applyNumberFormat="1" applyFont="1"/>
    <xf numFmtId="169" fontId="0" fillId="0" borderId="0" xfId="0" applyNumberFormat="1"/>
    <xf numFmtId="9" fontId="0" fillId="0" borderId="0" xfId="54" applyFont="1"/>
  </cellXfs>
  <cellStyles count="55">
    <cellStyle name="Comma [0] 10" xfId="4"/>
    <cellStyle name="Comma [0] 11" xfId="5"/>
    <cellStyle name="Comma [0] 2" xfId="3"/>
    <cellStyle name="Comma [0] 2 2" xfId="6"/>
    <cellStyle name="Comma [0] 2 2 2" xfId="42"/>
    <cellStyle name="Comma [0] 3" xfId="46"/>
    <cellStyle name="Comma [0] 4 2" xfId="7"/>
    <cellStyle name="Comma [0] 5 2" xfId="8"/>
    <cellStyle name="Comma [0] 6" xfId="9"/>
    <cellStyle name="Comma [0] 6 2" xfId="10"/>
    <cellStyle name="Comma [0] 8" xfId="11"/>
    <cellStyle name="Comma [0] 8 2" xfId="12"/>
    <cellStyle name="Comma [0] 9" xfId="13"/>
    <cellStyle name="Comma [0] 9 2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47"/>
    <cellStyle name="Comma 17" xfId="49"/>
    <cellStyle name="Comma 18" xfId="45"/>
    <cellStyle name="Comma 19" xfId="51"/>
    <cellStyle name="Comma 2" xfId="2"/>
    <cellStyle name="Comma 2 2" xfId="21"/>
    <cellStyle name="Comma 20" xfId="50"/>
    <cellStyle name="Comma 21" xfId="52"/>
    <cellStyle name="Comma 3" xfId="38"/>
    <cellStyle name="Comma 3 2" xfId="22"/>
    <cellStyle name="Comma 4" xfId="23"/>
    <cellStyle name="Comma 4 2" xfId="24"/>
    <cellStyle name="Comma 5" xfId="25"/>
    <cellStyle name="Comma 5 2" xfId="26"/>
    <cellStyle name="Comma 6" xfId="27"/>
    <cellStyle name="Comma 7" xfId="28"/>
    <cellStyle name="Comma 8" xfId="29"/>
    <cellStyle name="Comma 9" xfId="30"/>
    <cellStyle name="Currency [0]" xfId="53" builtinId="7"/>
    <cellStyle name="Normal" xfId="0" builtinId="0"/>
    <cellStyle name="Normal 2" xfId="1"/>
    <cellStyle name="Normal 2 2" xfId="31"/>
    <cellStyle name="Normal 2 3" xfId="43"/>
    <cellStyle name="Normal 24" xfId="40"/>
    <cellStyle name="Normal 3 2" xfId="32"/>
    <cellStyle name="Normal 4 2" xfId="33"/>
    <cellStyle name="Normal 5" xfId="34"/>
    <cellStyle name="Normal 6" xfId="35"/>
    <cellStyle name="Normal 7" xfId="36"/>
    <cellStyle name="Percent" xfId="54" builtinId="5"/>
    <cellStyle name="Percent 2" xfId="37"/>
    <cellStyle name="Percent 2 2" xfId="39"/>
    <cellStyle name="Percent 2 2 2" xfId="41"/>
    <cellStyle name="Percent 3" xfId="48"/>
    <cellStyle name="Percent 4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view="pageBreakPreview" zoomScale="90" zoomScaleNormal="80" zoomScaleSheetLayoutView="90" workbookViewId="0">
      <selection activeCell="N21" sqref="N21"/>
    </sheetView>
  </sheetViews>
  <sheetFormatPr defaultRowHeight="15"/>
  <cols>
    <col min="1" max="1" width="4.5703125" bestFit="1" customWidth="1"/>
    <col min="2" max="2" width="13.42578125" bestFit="1" customWidth="1"/>
    <col min="3" max="3" width="16.85546875" bestFit="1" customWidth="1"/>
    <col min="4" max="4" width="16.85546875" customWidth="1"/>
    <col min="5" max="5" width="7.5703125" bestFit="1" customWidth="1"/>
    <col min="6" max="6" width="15.7109375" bestFit="1" customWidth="1"/>
    <col min="7" max="7" width="14.5703125" bestFit="1" customWidth="1"/>
    <col min="8" max="8" width="7.42578125" customWidth="1"/>
    <col min="9" max="9" width="12.7109375" bestFit="1" customWidth="1"/>
    <col min="10" max="10" width="13.42578125" bestFit="1" customWidth="1"/>
    <col min="11" max="11" width="7.5703125" bestFit="1" customWidth="1"/>
    <col min="12" max="12" width="16.85546875" bestFit="1" customWidth="1"/>
    <col min="13" max="13" width="16.140625" bestFit="1" customWidth="1"/>
    <col min="14" max="14" width="7.5703125" bestFit="1" customWidth="1"/>
    <col min="15" max="15" width="16.140625" bestFit="1" customWidth="1"/>
    <col min="16" max="16" width="12" bestFit="1" customWidth="1"/>
    <col min="17" max="17" width="16.140625" bestFit="1" customWidth="1"/>
    <col min="18" max="18" width="17.85546875" customWidth="1"/>
    <col min="19" max="19" width="15.5703125" customWidth="1"/>
    <col min="20" max="20" width="17" customWidth="1"/>
    <col min="21" max="21" width="14.42578125" customWidth="1"/>
    <col min="22" max="22" width="13.28515625" customWidth="1"/>
    <col min="23" max="23" width="15" customWidth="1"/>
  </cols>
  <sheetData>
    <row r="1" spans="1: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1"/>
      <c r="W1" s="1"/>
      <c r="X1" s="1"/>
      <c r="Y1" s="9"/>
    </row>
    <row r="2" spans="1: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1"/>
      <c r="W2" s="1"/>
      <c r="X2" s="1"/>
      <c r="Y2" s="9"/>
    </row>
    <row r="3" spans="1: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1"/>
      <c r="W3" s="1"/>
      <c r="X3" s="1"/>
      <c r="Y3" s="9"/>
    </row>
    <row r="4" spans="1: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 t="s">
        <v>34</v>
      </c>
      <c r="S4" s="1"/>
      <c r="T4" s="1"/>
      <c r="U4" s="1"/>
      <c r="V4" s="1"/>
      <c r="W4" s="1"/>
      <c r="X4" s="1"/>
      <c r="Y4" s="9"/>
    </row>
    <row r="5" spans="1: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54"/>
      <c r="V5" s="54"/>
      <c r="W5" s="54"/>
      <c r="X5" s="54"/>
      <c r="Y5" s="9"/>
    </row>
    <row r="6" spans="1:25">
      <c r="A6" s="73" t="s">
        <v>32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55"/>
      <c r="V6" s="55"/>
      <c r="W6" s="55"/>
      <c r="X6" s="55"/>
      <c r="Y6" s="9"/>
    </row>
    <row r="7" spans="1:25">
      <c r="A7" s="73" t="s">
        <v>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55"/>
      <c r="V7" s="55"/>
      <c r="W7" s="55"/>
      <c r="X7" s="55"/>
      <c r="Y7" s="9"/>
    </row>
    <row r="8" spans="1:25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55"/>
      <c r="V8" s="55"/>
      <c r="W8" s="55"/>
      <c r="X8" s="55"/>
      <c r="Y8" s="9"/>
    </row>
    <row r="9" spans="1:25">
      <c r="A9" s="73" t="s">
        <v>33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55"/>
      <c r="V9" s="55"/>
      <c r="W9" s="55"/>
      <c r="X9" s="55"/>
      <c r="Y9" s="9"/>
    </row>
    <row r="10" spans="1: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T10" s="9"/>
      <c r="U10" s="9"/>
      <c r="V10" s="9"/>
      <c r="W10" s="9"/>
      <c r="X10" s="9"/>
      <c r="Y10" s="9"/>
    </row>
    <row r="11" spans="1: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9" t="s">
        <v>6</v>
      </c>
      <c r="T11" s="9"/>
      <c r="U11" s="9"/>
      <c r="V11" s="9"/>
      <c r="W11" s="9"/>
      <c r="X11" s="9"/>
      <c r="Y11" s="9"/>
    </row>
    <row r="12" spans="1:25" ht="15" customHeight="1">
      <c r="A12" s="63" t="s">
        <v>7</v>
      </c>
      <c r="B12" s="63" t="s">
        <v>8</v>
      </c>
      <c r="C12" s="63" t="s">
        <v>9</v>
      </c>
      <c r="D12" s="63"/>
      <c r="E12" s="63"/>
      <c r="F12" s="60" t="s">
        <v>10</v>
      </c>
      <c r="G12" s="61"/>
      <c r="H12" s="62"/>
      <c r="I12" s="60" t="s">
        <v>11</v>
      </c>
      <c r="J12" s="61"/>
      <c r="K12" s="62"/>
      <c r="L12" s="60" t="s">
        <v>12</v>
      </c>
      <c r="M12" s="61"/>
      <c r="N12" s="62"/>
      <c r="O12" s="64" t="s">
        <v>13</v>
      </c>
      <c r="P12" s="64"/>
      <c r="Q12" s="64"/>
      <c r="R12" s="64"/>
      <c r="S12" s="64"/>
      <c r="T12" s="64"/>
      <c r="U12" s="9"/>
      <c r="V12" s="9"/>
    </row>
    <row r="13" spans="1:25">
      <c r="A13" s="63"/>
      <c r="B13" s="63"/>
      <c r="C13" s="63" t="s">
        <v>14</v>
      </c>
      <c r="D13" s="64" t="s">
        <v>15</v>
      </c>
      <c r="E13" s="64"/>
      <c r="F13" s="65" t="s">
        <v>14</v>
      </c>
      <c r="G13" s="67" t="s">
        <v>15</v>
      </c>
      <c r="H13" s="68"/>
      <c r="I13" s="69" t="s">
        <v>14</v>
      </c>
      <c r="J13" s="60" t="s">
        <v>15</v>
      </c>
      <c r="K13" s="62"/>
      <c r="L13" s="69" t="s">
        <v>14</v>
      </c>
      <c r="M13" s="60" t="s">
        <v>15</v>
      </c>
      <c r="N13" s="62"/>
      <c r="O13" s="64" t="s">
        <v>16</v>
      </c>
      <c r="P13" s="64"/>
      <c r="Q13" s="64"/>
      <c r="R13" s="69" t="s">
        <v>30</v>
      </c>
      <c r="S13" s="63" t="s">
        <v>31</v>
      </c>
      <c r="T13" s="63" t="s">
        <v>17</v>
      </c>
      <c r="U13" s="9"/>
      <c r="V13" s="9"/>
    </row>
    <row r="14" spans="1:25">
      <c r="A14" s="63"/>
      <c r="B14" s="63"/>
      <c r="C14" s="63"/>
      <c r="D14" s="2" t="s">
        <v>18</v>
      </c>
      <c r="E14" s="3" t="s">
        <v>19</v>
      </c>
      <c r="F14" s="66"/>
      <c r="G14" s="4" t="s">
        <v>18</v>
      </c>
      <c r="H14" s="5" t="s">
        <v>19</v>
      </c>
      <c r="I14" s="70"/>
      <c r="J14" s="44" t="s">
        <v>18</v>
      </c>
      <c r="K14" s="3" t="s">
        <v>19</v>
      </c>
      <c r="L14" s="70"/>
      <c r="M14" s="2" t="s">
        <v>18</v>
      </c>
      <c r="N14" s="3" t="s">
        <v>19</v>
      </c>
      <c r="O14" s="6" t="s">
        <v>20</v>
      </c>
      <c r="P14" s="6" t="s">
        <v>21</v>
      </c>
      <c r="Q14" s="6" t="s">
        <v>29</v>
      </c>
      <c r="R14" s="70"/>
      <c r="S14" s="63"/>
      <c r="T14" s="63"/>
      <c r="U14" s="9"/>
      <c r="V14" s="9"/>
    </row>
    <row r="15" spans="1:25">
      <c r="A15" s="7">
        <v>1</v>
      </c>
      <c r="B15" s="10" t="s">
        <v>22</v>
      </c>
      <c r="C15" s="15">
        <v>571144260.89999998</v>
      </c>
      <c r="D15" s="17">
        <v>149671258.083</v>
      </c>
      <c r="E15" s="18">
        <f>D15/C15*100</f>
        <v>26.20550854299935</v>
      </c>
      <c r="F15" s="16">
        <v>1761835</v>
      </c>
      <c r="G15" s="17">
        <v>528687</v>
      </c>
      <c r="H15" s="30">
        <f>G15/F15*100</f>
        <v>30.00774760406054</v>
      </c>
      <c r="I15" s="42">
        <v>513000</v>
      </c>
      <c r="J15" s="45">
        <v>131.25</v>
      </c>
      <c r="K15" s="46">
        <f>J15/I15*100</f>
        <v>2.5584795321637429E-2</v>
      </c>
      <c r="L15" s="34">
        <f>C15+F15+I15</f>
        <v>573419095.89999998</v>
      </c>
      <c r="M15" s="39">
        <f>D15+G15+J15</f>
        <v>150200076.333</v>
      </c>
      <c r="N15" s="18">
        <f>M15/L15*100</f>
        <v>26.193769514643751</v>
      </c>
      <c r="O15" s="49">
        <v>296044582.514</v>
      </c>
      <c r="P15" s="48">
        <v>0</v>
      </c>
      <c r="Q15" s="49">
        <v>147971331.51199999</v>
      </c>
      <c r="R15" s="49">
        <v>37107053.671999998</v>
      </c>
      <c r="S15" s="49">
        <v>22368456</v>
      </c>
      <c r="T15" s="49">
        <f t="shared" ref="T15:T20" si="0">O15+P15+Q15+R15+S15</f>
        <v>503491423.69800001</v>
      </c>
      <c r="U15" s="9"/>
      <c r="V15" s="9"/>
    </row>
    <row r="16" spans="1:25">
      <c r="A16" s="7">
        <v>2</v>
      </c>
      <c r="B16" s="10" t="s">
        <v>23</v>
      </c>
      <c r="C16" s="15">
        <v>44664949.799999997</v>
      </c>
      <c r="D16" s="23">
        <v>9503060</v>
      </c>
      <c r="E16" s="26">
        <f t="shared" ref="E16:E20" si="1">D16/C16*100</f>
        <v>21.276325267469574</v>
      </c>
      <c r="F16" s="16">
        <v>10464049</v>
      </c>
      <c r="G16" s="28">
        <v>4698591</v>
      </c>
      <c r="H16" s="29">
        <f t="shared" ref="H16:H20" si="2">G16/F16*100</f>
        <v>44.902226661973771</v>
      </c>
      <c r="I16" s="42">
        <v>180000</v>
      </c>
      <c r="J16" s="23">
        <v>88400</v>
      </c>
      <c r="K16" s="26">
        <f>J16/I16*100</f>
        <v>49.111111111111114</v>
      </c>
      <c r="L16" s="35">
        <f t="shared" ref="L16:L20" si="3">C16+F16+I16</f>
        <v>55308998.799999997</v>
      </c>
      <c r="M16" s="41">
        <f t="shared" ref="M16:M20" si="4">D16+G16+J16</f>
        <v>14290051</v>
      </c>
      <c r="N16" s="26">
        <f t="shared" ref="N16:N21" si="5">M16/L16*100</f>
        <v>25.836755880672353</v>
      </c>
      <c r="O16" s="53">
        <v>21051907</v>
      </c>
      <c r="P16" s="50">
        <v>574668</v>
      </c>
      <c r="Q16" s="50">
        <v>5996670</v>
      </c>
      <c r="R16" s="51">
        <v>154727240.81900001</v>
      </c>
      <c r="S16" s="51">
        <v>10920</v>
      </c>
      <c r="T16" s="49">
        <f t="shared" si="0"/>
        <v>182361405.81900001</v>
      </c>
      <c r="U16" s="9"/>
      <c r="V16" s="9"/>
    </row>
    <row r="17" spans="1:25">
      <c r="A17" s="7">
        <v>3</v>
      </c>
      <c r="B17" s="10" t="s">
        <v>24</v>
      </c>
      <c r="C17" s="15">
        <v>11740135.5</v>
      </c>
      <c r="D17" s="23">
        <v>1010191</v>
      </c>
      <c r="E17" s="26">
        <f t="shared" si="1"/>
        <v>8.6045940440806667</v>
      </c>
      <c r="F17" s="16">
        <v>0</v>
      </c>
      <c r="G17" s="27">
        <v>0</v>
      </c>
      <c r="H17" s="31">
        <v>0</v>
      </c>
      <c r="I17" s="42">
        <v>0</v>
      </c>
      <c r="J17" s="48">
        <v>0</v>
      </c>
      <c r="K17" s="19">
        <v>0</v>
      </c>
      <c r="L17" s="36">
        <f t="shared" si="3"/>
        <v>11740135.5</v>
      </c>
      <c r="M17" s="41">
        <f t="shared" si="4"/>
        <v>1010191</v>
      </c>
      <c r="N17" s="26">
        <f t="shared" si="5"/>
        <v>8.6045940440806667</v>
      </c>
      <c r="O17" s="51">
        <v>47594009</v>
      </c>
      <c r="P17" s="48">
        <v>0</v>
      </c>
      <c r="Q17" s="50">
        <v>11709915</v>
      </c>
      <c r="R17" s="48">
        <v>0</v>
      </c>
      <c r="S17" s="48">
        <v>0</v>
      </c>
      <c r="T17" s="49">
        <f t="shared" si="0"/>
        <v>59303924</v>
      </c>
      <c r="U17" s="9"/>
      <c r="V17" s="9"/>
    </row>
    <row r="18" spans="1:25">
      <c r="A18" s="7">
        <v>4</v>
      </c>
      <c r="B18" s="11" t="s">
        <v>25</v>
      </c>
      <c r="C18" s="15">
        <v>19401659.5</v>
      </c>
      <c r="D18" s="23">
        <v>6374006.7690000003</v>
      </c>
      <c r="E18" s="26">
        <f t="shared" si="1"/>
        <v>32.852894717588462</v>
      </c>
      <c r="F18" s="16">
        <v>0</v>
      </c>
      <c r="G18" s="27">
        <v>0</v>
      </c>
      <c r="H18" s="27">
        <v>0</v>
      </c>
      <c r="I18" s="42">
        <v>0</v>
      </c>
      <c r="J18" s="48">
        <v>0</v>
      </c>
      <c r="K18" s="33">
        <v>0</v>
      </c>
      <c r="L18" s="38">
        <f t="shared" si="3"/>
        <v>19401659.5</v>
      </c>
      <c r="M18" s="41">
        <f t="shared" si="4"/>
        <v>6374006.7690000003</v>
      </c>
      <c r="N18" s="29">
        <f t="shared" si="5"/>
        <v>32.852894717588462</v>
      </c>
      <c r="O18" s="50">
        <v>119698438.91500001</v>
      </c>
      <c r="P18" s="48">
        <v>0</v>
      </c>
      <c r="Q18" s="50">
        <v>42737577.479000002</v>
      </c>
      <c r="R18" s="51">
        <v>7747836.2960000001</v>
      </c>
      <c r="S18" s="48">
        <v>0</v>
      </c>
      <c r="T18" s="49">
        <f t="shared" si="0"/>
        <v>170183852.69</v>
      </c>
      <c r="U18" s="9"/>
      <c r="V18" s="9"/>
    </row>
    <row r="19" spans="1:25">
      <c r="A19" s="7">
        <v>5</v>
      </c>
      <c r="B19" s="10" t="s">
        <v>26</v>
      </c>
      <c r="C19" s="15">
        <v>19507408.5</v>
      </c>
      <c r="D19" s="23">
        <v>7337752</v>
      </c>
      <c r="E19" s="26">
        <f t="shared" si="1"/>
        <v>37.615206550885524</v>
      </c>
      <c r="F19" s="16">
        <v>5863381</v>
      </c>
      <c r="G19" s="17">
        <v>2280330</v>
      </c>
      <c r="H19" s="29">
        <f t="shared" si="2"/>
        <v>38.891042557186715</v>
      </c>
      <c r="I19" s="42">
        <v>0</v>
      </c>
      <c r="J19" s="48">
        <v>0</v>
      </c>
      <c r="K19" s="33">
        <v>0</v>
      </c>
      <c r="L19" s="38">
        <f t="shared" si="3"/>
        <v>25370789.5</v>
      </c>
      <c r="M19" s="41">
        <f t="shared" si="4"/>
        <v>9618082</v>
      </c>
      <c r="N19" s="26">
        <f t="shared" si="5"/>
        <v>37.910061884357205</v>
      </c>
      <c r="O19" s="50">
        <v>3306511</v>
      </c>
      <c r="P19" s="48">
        <v>0</v>
      </c>
      <c r="Q19" s="50">
        <v>851905</v>
      </c>
      <c r="R19" s="51">
        <v>35484883.501000002</v>
      </c>
      <c r="S19" s="48">
        <v>0</v>
      </c>
      <c r="T19" s="49">
        <f t="shared" si="0"/>
        <v>39643299.501000002</v>
      </c>
      <c r="U19" s="9"/>
      <c r="V19" s="9"/>
    </row>
    <row r="20" spans="1:25">
      <c r="A20" s="8">
        <v>6</v>
      </c>
      <c r="B20" s="12" t="s">
        <v>27</v>
      </c>
      <c r="C20" s="15">
        <v>1647349.8</v>
      </c>
      <c r="D20" s="24">
        <v>206568.9</v>
      </c>
      <c r="E20" s="25">
        <f t="shared" si="1"/>
        <v>12.539467938139184</v>
      </c>
      <c r="F20" s="16">
        <v>1009657</v>
      </c>
      <c r="G20" s="24">
        <v>33263</v>
      </c>
      <c r="H20" s="25">
        <f t="shared" si="2"/>
        <v>3.2944851568403926</v>
      </c>
      <c r="I20" s="43">
        <v>0</v>
      </c>
      <c r="J20" s="47">
        <v>0</v>
      </c>
      <c r="K20" s="32">
        <v>0</v>
      </c>
      <c r="L20" s="37">
        <f t="shared" si="3"/>
        <v>2657006.7999999998</v>
      </c>
      <c r="M20" s="40">
        <f t="shared" si="4"/>
        <v>239831.9</v>
      </c>
      <c r="N20" s="13">
        <f t="shared" si="5"/>
        <v>9.0263939106215307</v>
      </c>
      <c r="O20" s="52">
        <v>228923.64799999999</v>
      </c>
      <c r="P20" s="48">
        <v>0</v>
      </c>
      <c r="Q20" s="52">
        <v>140490.486</v>
      </c>
      <c r="R20" s="52">
        <v>1509450.1</v>
      </c>
      <c r="S20" s="48">
        <v>0</v>
      </c>
      <c r="T20" s="49">
        <f t="shared" si="0"/>
        <v>1878864.2340000002</v>
      </c>
      <c r="U20" s="9"/>
      <c r="V20" s="9"/>
    </row>
    <row r="21" spans="1:25">
      <c r="A21" s="71" t="s">
        <v>28</v>
      </c>
      <c r="B21" s="71"/>
      <c r="C21" s="20">
        <f>SUM(C15:C20)</f>
        <v>668105763.99999988</v>
      </c>
      <c r="D21" s="14">
        <f>SUM(D15:D20)</f>
        <v>174102836.752</v>
      </c>
      <c r="E21" s="14">
        <f>D21/C21*100</f>
        <v>26.059172983276348</v>
      </c>
      <c r="F21" s="20">
        <f>SUM(F15:F20)</f>
        <v>19098922</v>
      </c>
      <c r="G21" s="14">
        <f>SUM(G15:G20)</f>
        <v>7540871</v>
      </c>
      <c r="H21" s="14">
        <f>G21/F21*100</f>
        <v>39.483228425143572</v>
      </c>
      <c r="I21" s="20">
        <f>SUM(I15:I20)</f>
        <v>693000</v>
      </c>
      <c r="J21" s="13">
        <f>SUM(J15:J20)</f>
        <v>88531.25</v>
      </c>
      <c r="K21" s="14">
        <f>J21/I21*100</f>
        <v>12.77507215007215</v>
      </c>
      <c r="L21" s="20">
        <f>SUM(L15:L20)</f>
        <v>687897685.99999988</v>
      </c>
      <c r="M21" s="21">
        <f>SUM(M15:M20)</f>
        <v>181732239.002</v>
      </c>
      <c r="N21" s="14">
        <f t="shared" si="5"/>
        <v>26.418498375643619</v>
      </c>
      <c r="O21" s="21">
        <f t="shared" ref="O21:T21" si="6">SUM(O15:O20)</f>
        <v>487924372.07700002</v>
      </c>
      <c r="P21" s="21">
        <f t="shared" si="6"/>
        <v>574668</v>
      </c>
      <c r="Q21" s="21">
        <f t="shared" si="6"/>
        <v>209407889.477</v>
      </c>
      <c r="R21" s="21">
        <f t="shared" si="6"/>
        <v>236576464.38799998</v>
      </c>
      <c r="S21" s="21">
        <f t="shared" si="6"/>
        <v>22379376</v>
      </c>
      <c r="T21" s="21">
        <f t="shared" si="6"/>
        <v>956862769.94200003</v>
      </c>
      <c r="U21" s="9"/>
      <c r="V21" s="9"/>
    </row>
    <row r="22" spans="1: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>
      <c r="A24" s="9"/>
      <c r="B24" s="9"/>
      <c r="C24" s="9"/>
      <c r="D24" s="9"/>
      <c r="E24" s="9"/>
      <c r="F24" s="9"/>
      <c r="G24" s="9"/>
      <c r="H24" s="9"/>
      <c r="I24" s="2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8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58"/>
      <c r="R25" s="57"/>
      <c r="S25" s="9"/>
      <c r="T25" s="9"/>
      <c r="U25" s="9"/>
      <c r="V25" s="9"/>
      <c r="W25" s="9"/>
      <c r="X25" s="9"/>
      <c r="Y25" s="9"/>
    </row>
    <row r="26" spans="1: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>
      <c r="S30" s="9"/>
    </row>
    <row r="31" spans="1:25" ht="16.5">
      <c r="R31" s="56" t="s">
        <v>35</v>
      </c>
      <c r="S31" s="56"/>
    </row>
  </sheetData>
  <mergeCells count="25">
    <mergeCell ref="O12:T12"/>
    <mergeCell ref="I13:I14"/>
    <mergeCell ref="A21:B21"/>
    <mergeCell ref="R13:R14"/>
    <mergeCell ref="A5:T5"/>
    <mergeCell ref="A6:T6"/>
    <mergeCell ref="A7:T7"/>
    <mergeCell ref="A8:T8"/>
    <mergeCell ref="A9:T9"/>
    <mergeCell ref="J13:K13"/>
    <mergeCell ref="L13:L14"/>
    <mergeCell ref="M13:N13"/>
    <mergeCell ref="O13:Q13"/>
    <mergeCell ref="S13:S14"/>
    <mergeCell ref="T13:T14"/>
    <mergeCell ref="I12:K12"/>
    <mergeCell ref="L12:N12"/>
    <mergeCell ref="A12:A14"/>
    <mergeCell ref="B12:B14"/>
    <mergeCell ref="C12:E12"/>
    <mergeCell ref="F12:H12"/>
    <mergeCell ref="C13:C14"/>
    <mergeCell ref="D13:E13"/>
    <mergeCell ref="F13:F14"/>
    <mergeCell ref="G13:H1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7"/>
  <sheetViews>
    <sheetView tabSelected="1" workbookViewId="0">
      <selection activeCell="E15" sqref="E15"/>
    </sheetView>
  </sheetViews>
  <sheetFormatPr defaultRowHeight="15"/>
  <cols>
    <col min="2" max="2" width="18.7109375" bestFit="1" customWidth="1"/>
    <col min="3" max="3" width="21.42578125" bestFit="1" customWidth="1"/>
    <col min="5" max="5" width="20.28515625" bestFit="1" customWidth="1"/>
  </cols>
  <sheetData>
    <row r="4" spans="2:5">
      <c r="B4" s="74">
        <v>687897686000</v>
      </c>
      <c r="C4" s="75">
        <v>197749541752</v>
      </c>
      <c r="E4" s="75">
        <v>23646705000</v>
      </c>
    </row>
    <row r="5" spans="2:5">
      <c r="C5" s="75">
        <v>8079635000</v>
      </c>
      <c r="E5" s="75">
        <v>538764000</v>
      </c>
    </row>
    <row r="6" spans="2:5">
      <c r="C6" s="76">
        <v>88531250</v>
      </c>
    </row>
    <row r="7" spans="2:5">
      <c r="C7" s="76">
        <f>SUM(C4:C6)</f>
        <v>205917708002</v>
      </c>
      <c r="E7" s="76">
        <f>SUM(E4:E6)</f>
        <v>24185469000</v>
      </c>
    </row>
    <row r="8" spans="2:5">
      <c r="C8" s="76">
        <v>12000000000</v>
      </c>
    </row>
    <row r="10" spans="2:5">
      <c r="C10" s="77">
        <f>C7/B4</f>
        <v>0.29934351022369915</v>
      </c>
    </row>
    <row r="14" spans="2:5">
      <c r="C14" s="76">
        <f>SUM(C7:C8)</f>
        <v>217917708002</v>
      </c>
    </row>
    <row r="17" spans="3:3">
      <c r="C17" s="77">
        <f>C14/B4</f>
        <v>0.31678796489220928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Kanwil Kalbagtim</dc:creator>
  <cp:lastModifiedBy>Kanwil Kalbagtim</cp:lastModifiedBy>
  <cp:lastPrinted>2019-04-04T08:50:08Z</cp:lastPrinted>
  <dcterms:created xsi:type="dcterms:W3CDTF">2019-03-04T08:13:31Z</dcterms:created>
  <dcterms:modified xsi:type="dcterms:W3CDTF">2019-04-22T05:44:40Z</dcterms:modified>
</cp:coreProperties>
</file>